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Лист1!$A$7:$K$51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Лист1!$A$1:$L$62</definedName>
  </definedNames>
  <calcPr calcId="125725"/>
</workbook>
</file>

<file path=xl/calcChain.xml><?xml version="1.0" encoding="utf-8"?>
<calcChain xmlns="http://schemas.openxmlformats.org/spreadsheetml/2006/main">
  <c r="I39" i="1"/>
  <c r="I47" l="1"/>
  <c r="J47" s="1"/>
  <c r="I40"/>
  <c r="J40" s="1"/>
  <c r="I38"/>
  <c r="J38" s="1"/>
  <c r="I35"/>
  <c r="J35" s="1"/>
  <c r="I32"/>
  <c r="J32" s="1"/>
  <c r="I29"/>
  <c r="J29" s="1"/>
  <c r="I26"/>
  <c r="J26" s="1"/>
  <c r="I23"/>
  <c r="J23" s="1"/>
  <c r="I21"/>
  <c r="J21" s="1"/>
  <c r="I19"/>
  <c r="J19" s="1"/>
  <c r="I17"/>
  <c r="J17" s="1"/>
  <c r="I14"/>
  <c r="J14" s="1"/>
  <c r="I8"/>
  <c r="J8" s="1"/>
  <c r="I9"/>
  <c r="J9" s="1"/>
  <c r="I10"/>
  <c r="J10" s="1"/>
  <c r="I11"/>
  <c r="J11" s="1"/>
  <c r="I12"/>
  <c r="J12" s="1"/>
  <c r="I13"/>
  <c r="J13" s="1"/>
  <c r="I15"/>
  <c r="J15" s="1"/>
  <c r="I16"/>
  <c r="J16" s="1"/>
  <c r="I18"/>
  <c r="J18" s="1"/>
  <c r="I20"/>
  <c r="J20" s="1"/>
  <c r="I22"/>
  <c r="J22" s="1"/>
  <c r="I24"/>
  <c r="J24" s="1"/>
  <c r="I25"/>
  <c r="J25" s="1"/>
  <c r="I27"/>
  <c r="J27" s="1"/>
  <c r="I28"/>
  <c r="J28" s="1"/>
  <c r="I30"/>
  <c r="J30" s="1"/>
  <c r="I31"/>
  <c r="J31" s="1"/>
  <c r="I33"/>
  <c r="J33" s="1"/>
  <c r="I34"/>
  <c r="J34" s="1"/>
  <c r="I36"/>
  <c r="J36" s="1"/>
  <c r="I37"/>
  <c r="J37" s="1"/>
  <c r="J39"/>
  <c r="I41"/>
  <c r="J41" s="1"/>
  <c r="I42"/>
  <c r="J42" s="1"/>
  <c r="I43"/>
  <c r="J43" s="1"/>
  <c r="I44"/>
  <c r="J44" s="1"/>
  <c r="I45"/>
  <c r="J45" s="1"/>
  <c r="I46"/>
  <c r="J46" s="1"/>
  <c r="I48"/>
  <c r="J48" s="1"/>
  <c r="I49"/>
  <c r="J49" s="1"/>
  <c r="I50"/>
  <c r="J50" s="1"/>
  <c r="I7"/>
  <c r="J7" l="1"/>
  <c r="I51"/>
  <c r="J51" s="1"/>
  <c r="J52" s="1"/>
  <c r="B5" i="2"/>
</calcChain>
</file>

<file path=xl/sharedStrings.xml><?xml version="1.0" encoding="utf-8"?>
<sst xmlns="http://schemas.openxmlformats.org/spreadsheetml/2006/main" count="354" uniqueCount="126">
  <si>
    <t>№ п.п.</t>
  </si>
  <si>
    <t>Адрес поставки</t>
  </si>
  <si>
    <t>СПЕЦИФИКАЦИЯ</t>
  </si>
  <si>
    <t>в т.ч. НДС</t>
  </si>
  <si>
    <t>Наименование товара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</si>
  <si>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</si>
  <si>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</si>
  <si>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</si>
  <si>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4.2, Developer  (build 122-D7)</t>
  </si>
  <si>
    <t>Query2</t>
  </si>
  <si>
    <t>Республика Башкортостан</t>
  </si>
  <si>
    <t>Поставка лакокрасной продукции</t>
  </si>
  <si>
    <t>, тел. , эл.почта:</t>
  </si>
  <si>
    <t/>
  </si>
  <si>
    <t>31.12.2016</t>
  </si>
  <si>
    <t>Асадуллин Венер Галисултанович</t>
  </si>
  <si>
    <t>АЦЕТОН</t>
  </si>
  <si>
    <t>кг</t>
  </si>
  <si>
    <t>ГРУНТОВКА ГФ-021 КРАСНО-КОРИЧНЕВАЯ</t>
  </si>
  <si>
    <t>шт</t>
  </si>
  <si>
    <t>КРАСКА МА-15 БЕЛАЯ</t>
  </si>
  <si>
    <t>КРАСКА МА-15 ГОЛУБАЯ</t>
  </si>
  <si>
    <t>КРАСКА МА-15 ЖЕЛТАЯ</t>
  </si>
  <si>
    <t>КРАСКА МА-15 ЗЕЛЕНАЯ</t>
  </si>
  <si>
    <t>КРАСКА МА-15 КРАСНАЯ</t>
  </si>
  <si>
    <t>КРАСКА МА-15 СЕРАЯ</t>
  </si>
  <si>
    <t>КРАСКА МА-15 СИНЯЯ (КГ)</t>
  </si>
  <si>
    <t>КРАСКА МА-15 ЧЕРНАЯ</t>
  </si>
  <si>
    <t>КРАСКА МЛ-12  СИНЯЯ</t>
  </si>
  <si>
    <t>КРАСКА МЛ-12 ЖЕЛТАЯ</t>
  </si>
  <si>
    <t>КРАСКА МЛ-12 ЗЕЛЕНАЯ</t>
  </si>
  <si>
    <t>КРАСКА МЛ-12 СВЕТЛО-СЕРАЯ</t>
  </si>
  <si>
    <t>КРАСКА НЦ 132 СИНЯЯ</t>
  </si>
  <si>
    <t>КРАСКА НЦ-132  ГОЛУБАЯ</t>
  </si>
  <si>
    <t>КРАСКА НЦ-132 БЕЛАЯ</t>
  </si>
  <si>
    <t>КРАСКА НЦ-132 ЖЕЛТАЯ</t>
  </si>
  <si>
    <t>КРАСКА НЦ-132 ЗЕЛЕНАЯ</t>
  </si>
  <si>
    <t>КРАСКА НЦ-132 КРАСНАЯ</t>
  </si>
  <si>
    <t>КРАСКА НЦ-132 СВЕТЛО-СЕРАЯ</t>
  </si>
  <si>
    <t>КРАСКА ПФ-115 БЕЛ. (КГ)</t>
  </si>
  <si>
    <t>КРАСКА ПФ-115 ГОЛУБАЯ</t>
  </si>
  <si>
    <t>КРАСКА ПФ-115 ЗЕЛЕНАЯ,САЛАТНАЯ (КГ)</t>
  </si>
  <si>
    <t>КРАСКА ПФ-115 ЧЕРНАЯ</t>
  </si>
  <si>
    <t>л</t>
  </si>
  <si>
    <t>Поставка лакокрасочной продукции</t>
  </si>
  <si>
    <t>КРАСКА ВЭ/ВД ФАСАДНАЯ БЕЛОСНЕЖНАЯ</t>
  </si>
  <si>
    <t>г.Уфа, ул.Каспийская, д.14</t>
  </si>
  <si>
    <t>Мин. требования к качеству</t>
  </si>
  <si>
    <t>ГОСТ/ТУ</t>
  </si>
  <si>
    <t>ПУДРА АЛЮМИНИЕВАЯ ПАП-1</t>
  </si>
  <si>
    <t>РАСТВОРИТЕЛЬ 646</t>
  </si>
  <si>
    <t>023.1000.0274</t>
  </si>
  <si>
    <t>Код позиции ЕСНП R12</t>
  </si>
  <si>
    <t>023.1000.0214</t>
  </si>
  <si>
    <t>023.1000.0259</t>
  </si>
  <si>
    <t>023.1000.0417</t>
  </si>
  <si>
    <t>023.1000.0902</t>
  </si>
  <si>
    <t>023.1000.0358</t>
  </si>
  <si>
    <t>023.1000.0163</t>
  </si>
  <si>
    <t>023.1000.0414</t>
  </si>
  <si>
    <t>023.1000.0363</t>
  </si>
  <si>
    <t>023.8400.0371</t>
  </si>
  <si>
    <t>023.1000.0791</t>
  </si>
  <si>
    <t>023.1000.1086</t>
  </si>
  <si>
    <t>023.1000.1085</t>
  </si>
  <si>
    <t>023.1000.1053</t>
  </si>
  <si>
    <t>023.1000.0318</t>
  </si>
  <si>
    <t>023.1000.0282</t>
  </si>
  <si>
    <t>023.1000.0392</t>
  </si>
  <si>
    <t>023.1000.0959</t>
  </si>
  <si>
    <t>023.1000.1031</t>
  </si>
  <si>
    <t>023.1000.0385</t>
  </si>
  <si>
    <t>023.1000.1060</t>
  </si>
  <si>
    <t>023.1000.0331</t>
  </si>
  <si>
    <t>023.1000.0338</t>
  </si>
  <si>
    <t>023.1000.0387</t>
  </si>
  <si>
    <t>023.1000.0215</t>
  </si>
  <si>
    <t>023.1000.0806</t>
  </si>
  <si>
    <t>023.1000.0719</t>
  </si>
  <si>
    <t>023.1000.0424</t>
  </si>
  <si>
    <t>КОЛЕР (паста колеровочная) (уп.0,1кг) 3 цв.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</si>
  <si>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</si>
  <si>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</si>
  <si>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</si>
  <si>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</si>
  <si>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</si>
  <si>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не менее 12 месяцев</t>
  </si>
  <si>
    <t>Срок службы</t>
  </si>
  <si>
    <t>Инициатор закупки:</t>
  </si>
  <si>
    <t xml:space="preserve">начальник ОСиЭГО, Исхаков Дамир Мубаракович, телефон (347) 221-54-48, e.mail: d.ishakov@bashtel.ru; </t>
  </si>
  <si>
    <t>Контактное лицо по тех. Вопросам</t>
  </si>
  <si>
    <t xml:space="preserve">ведущий инженер ОСиЭГО Хамзин Юнир Мунирович, телефон (347) 221-54-30, e.mail: Hamzin@bashtel.ru; </t>
  </si>
  <si>
    <t>Исполнитель</t>
  </si>
  <si>
    <t xml:space="preserve">ведущий специалист ОМТО АХУ Асадуллин Венер Галисултанови, телефон (347) 251-67-68, e.mail: v.asadullin@bashtel.ru; </t>
  </si>
  <si>
    <t>не менее 5 лет</t>
  </si>
  <si>
    <t xml:space="preserve">Поставщик обязан предоставить вместе с Товаром следующие сопроводительные документы:
1) Паспорт;
2) Сертификат соответствия стандартам РФ;   </t>
  </si>
  <si>
    <t>Предельная стоимость лота составляет 620 805,38  руб. (с НДС)</t>
  </si>
  <si>
    <t>Кол-во</t>
  </si>
  <si>
    <t>1 л</t>
  </si>
  <si>
    <t>2,5 кг</t>
  </si>
  <si>
    <t>0,1 кг</t>
  </si>
  <si>
    <t>3 кг</t>
  </si>
  <si>
    <t>10 кг</t>
  </si>
  <si>
    <t>15 кг</t>
  </si>
  <si>
    <t>25 кг</t>
  </si>
  <si>
    <t>20 кг</t>
  </si>
  <si>
    <t>2 кг</t>
  </si>
  <si>
    <t>1 кг</t>
  </si>
  <si>
    <t>10 л</t>
  </si>
  <si>
    <t>Примечание. Предпочтительная фасовка</t>
  </si>
  <si>
    <t>УАЙТ-СПИРИТ</t>
  </si>
  <si>
    <t>АЦЕТОН ТЕХНИЧЕСКИЙ (ДИМЕТИЛКЕТОН) представляет собой легковоспламеняющую, бесцветную, прозрачную жидкость с резким характерным запахом, смешивается с водой во всех соотношениях, а также со спиртами и эфирами. Отличается высокой летучестью.</t>
  </si>
  <si>
    <t xml:space="preserve">Системы с грунтовкой ГФ-021  красно-коричневой являются универсальными для эксплуатации на открытом воздухе, а также внутри помещений. Они отличаются высокой стойкостью к климатическим воздействиям в условиях сельской, городской и промышленной атмосферы, </t>
  </si>
  <si>
    <t xml:space="preserve">Паста колеровочная, для колеровки красок в ассортименте </t>
  </si>
  <si>
    <t>Состоит из разных мельчайших частиц полимеров, которые находятся в воде в подвешенном состоянии. Для наружных работ.</t>
  </si>
  <si>
    <t>Краски масляные применяются для внутренней и наружной отделки, для окраски металлических и деревянных изделий.</t>
  </si>
  <si>
    <t>Для окраски предварительно загрунтованных или загрунтованных и зашпатлеванных металлических поверхностей изделий,эксплуатируемых как в атмосферных условиях, так и внутри помещений. Представляет собой суспензию пигментов в растворах алкидных и меламиноформальдегидных смол и органических растворителях.</t>
  </si>
  <si>
    <t>раствор коллоксилина и алкидной смолы, содержащий суспензию пигментов и органические растворители со смесью пластификаторов. Предназначена для окраски деревянных, металлических поверхностей.</t>
  </si>
  <si>
    <t>Алкидная эмаль , представляющая собой смесь наполнителей и красителей в пентафталевом лаке, с добавлением растворителей и сиккатива. используется для окраски предварительно загрунтованных поверхностей из металла, древесины и других материалов</t>
  </si>
  <si>
    <t>Пудра алюминиевая - представляет собой продукт серебристо-серого цвета, не содержащий видимых невооруженным глазом инородных примесей. Частицы алюминия в пудре имеют пластинчатую форму и покрыты тонкой оксидной и жировой пленкой. ГОСТ 5494</t>
  </si>
  <si>
    <t>Прозрачная бесцветная жидкость (в некоторых случаях может иметь желтоватый оттенок), характеризующаяся специфическим запахом. Универсальный растворитель, рассчитанный на применение при работе нитроцеллюлозными, меланиноамидными, глифталевыми, акриловыми, эпоксидными лакокрасочными материалами</t>
  </si>
  <si>
    <t xml:space="preserve">Уайт-спирит (Нефрас) — бензиновый растворитель смешанного типа. Уайт-спирит применяют в качестве растворителя в лакокрасочной промышленности, для разбавления алкидных эмалей, масляных красок и лаков, мастик на основе битума и каучука. </t>
  </si>
  <si>
    <t>Описание товара</t>
  </si>
  <si>
    <t>в течение 10 календарных дней с даты подписания Договора</t>
  </si>
  <si>
    <t>Приложение 1 к Документации о закупке</t>
  </si>
  <si>
    <t>Eд .изм</t>
  </si>
</sst>
</file>

<file path=xl/styles.xml><?xml version="1.0" encoding="utf-8"?>
<styleSheet xmlns="http://schemas.openxmlformats.org/spreadsheetml/2006/main">
  <numFmts count="1">
    <numFmt numFmtId="164" formatCode="#,##0.00_р_."/>
  </numFmts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4">
    <xf numFmtId="0" fontId="0" fillId="0" borderId="0"/>
    <xf numFmtId="0" fontId="1" fillId="0" borderId="0"/>
    <xf numFmtId="0" fontId="6" fillId="0" borderId="10" applyNumberFormat="0" applyFill="0" applyProtection="0">
      <alignment horizontal="center" vertical="center" wrapText="1"/>
    </xf>
    <xf numFmtId="0" fontId="8" fillId="0" borderId="0"/>
  </cellStyleXfs>
  <cellXfs count="53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0" xfId="0" applyFill="1" applyAlignment="1"/>
    <xf numFmtId="0" fontId="0" fillId="0" borderId="0" xfId="0" quotePrefix="1"/>
    <xf numFmtId="49" fontId="0" fillId="0" borderId="0" xfId="0" applyNumberFormat="1"/>
    <xf numFmtId="4" fontId="5" fillId="0" borderId="1" xfId="0" applyNumberFormat="1" applyFont="1" applyFill="1" applyBorder="1" applyAlignment="1">
      <alignment horizontal="right" vertical="top"/>
    </xf>
    <xf numFmtId="4" fontId="0" fillId="0" borderId="1" xfId="0" applyNumberFormat="1" applyBorder="1"/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top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Font="1" applyBorder="1" applyAlignment="1">
      <alignment vertical="top"/>
    </xf>
    <xf numFmtId="0" fontId="5" fillId="0" borderId="1" xfId="0" applyFont="1" applyBorder="1" applyAlignment="1">
      <alignment horizontal="right" vertical="top"/>
    </xf>
    <xf numFmtId="4" fontId="5" fillId="0" borderId="1" xfId="0" applyNumberFormat="1" applyFont="1" applyBorder="1" applyAlignment="1">
      <alignment horizontal="right" vertical="top"/>
    </xf>
    <xf numFmtId="0" fontId="7" fillId="0" borderId="1" xfId="2" applyFont="1" applyFill="1" applyBorder="1" applyAlignment="1" applyProtection="1">
      <alignment horizontal="left" vertical="top" wrapText="1"/>
    </xf>
    <xf numFmtId="0" fontId="0" fillId="0" borderId="5" xfId="0" applyFont="1" applyBorder="1" applyAlignment="1">
      <alignment vertical="top"/>
    </xf>
    <xf numFmtId="164" fontId="0" fillId="0" borderId="7" xfId="0" applyNumberFormat="1" applyFont="1" applyBorder="1" applyAlignment="1">
      <alignment horizontal="right" vertical="top" wrapText="1"/>
    </xf>
    <xf numFmtId="0" fontId="0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0" fillId="0" borderId="1" xfId="3" applyFont="1" applyBorder="1" applyAlignment="1">
      <alignment horizontal="left" vertical="top" wrapText="1"/>
    </xf>
    <xf numFmtId="0" fontId="8" fillId="0" borderId="1" xfId="3" applyFont="1" applyBorder="1" applyAlignment="1">
      <alignment horizontal="left" vertical="top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4">
    <cellStyle name="xx_data" xfId="2"/>
    <cellStyle name="Обычный" xfId="0" builtinId="0"/>
    <cellStyle name="Обычный 2" xfId="1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M63"/>
  <sheetViews>
    <sheetView tabSelected="1" topLeftCell="A50" zoomScaleNormal="100" workbookViewId="0">
      <selection activeCell="E55" sqref="E55:K55"/>
    </sheetView>
  </sheetViews>
  <sheetFormatPr defaultRowHeight="15"/>
  <cols>
    <col min="1" max="1" width="6" customWidth="1"/>
    <col min="2" max="2" width="13.5703125" style="7" customWidth="1"/>
    <col min="3" max="3" width="22.7109375" customWidth="1"/>
    <col min="4" max="4" width="40.140625" style="7" customWidth="1"/>
    <col min="5" max="5" width="12.42578125" customWidth="1"/>
    <col min="6" max="6" width="6.42578125" customWidth="1"/>
    <col min="7" max="7" width="7.5703125" customWidth="1"/>
    <col min="8" max="8" width="17.85546875" customWidth="1"/>
    <col min="9" max="9" width="15.140625" customWidth="1"/>
    <col min="10" max="10" width="16.28515625" customWidth="1"/>
    <col min="11" max="12" width="14.85546875" customWidth="1"/>
  </cols>
  <sheetData>
    <row r="1" spans="1:13">
      <c r="L1" s="11" t="s">
        <v>124</v>
      </c>
    </row>
    <row r="2" spans="1:13">
      <c r="A2" s="35" t="s">
        <v>2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3">
      <c r="A3" s="11"/>
      <c r="B3" s="4"/>
      <c r="C3" s="6" t="s">
        <v>44</v>
      </c>
      <c r="D3" s="6"/>
      <c r="E3" s="10"/>
    </row>
    <row r="4" spans="1:13" ht="15" customHeight="1">
      <c r="A4" s="36" t="s">
        <v>0</v>
      </c>
      <c r="B4" s="36" t="s">
        <v>52</v>
      </c>
      <c r="C4" s="36" t="s">
        <v>4</v>
      </c>
      <c r="D4" s="36" t="s">
        <v>122</v>
      </c>
      <c r="E4" s="36" t="s">
        <v>47</v>
      </c>
      <c r="F4" s="36" t="s">
        <v>125</v>
      </c>
      <c r="G4" s="51" t="s">
        <v>97</v>
      </c>
      <c r="H4" s="40" t="s">
        <v>5</v>
      </c>
      <c r="I4" s="38" t="s">
        <v>6</v>
      </c>
      <c r="J4" s="38" t="s">
        <v>7</v>
      </c>
      <c r="K4" s="36" t="s">
        <v>1</v>
      </c>
      <c r="L4" s="36" t="s">
        <v>109</v>
      </c>
    </row>
    <row r="5" spans="1:13" s="3" customFormat="1" ht="53.25" customHeight="1">
      <c r="A5" s="37"/>
      <c r="B5" s="37"/>
      <c r="C5" s="37"/>
      <c r="D5" s="37"/>
      <c r="E5" s="37"/>
      <c r="F5" s="37"/>
      <c r="G5" s="52"/>
      <c r="H5" s="41"/>
      <c r="I5" s="39"/>
      <c r="J5" s="39"/>
      <c r="K5" s="37"/>
      <c r="L5" s="37"/>
    </row>
    <row r="6" spans="1:13">
      <c r="A6" s="23">
        <v>1</v>
      </c>
      <c r="B6" s="15">
        <v>2</v>
      </c>
      <c r="C6" s="1">
        <v>3</v>
      </c>
      <c r="D6" s="22">
        <v>4</v>
      </c>
      <c r="E6" s="1">
        <v>5</v>
      </c>
      <c r="F6" s="1">
        <v>6</v>
      </c>
      <c r="G6" s="21">
        <v>8</v>
      </c>
      <c r="H6" s="21">
        <v>12</v>
      </c>
      <c r="I6" s="5">
        <v>13</v>
      </c>
      <c r="J6" s="5">
        <v>14</v>
      </c>
      <c r="K6" s="1">
        <v>15</v>
      </c>
      <c r="L6" s="22">
        <v>15</v>
      </c>
    </row>
    <row r="7" spans="1:13" ht="120">
      <c r="A7" s="24">
        <v>1</v>
      </c>
      <c r="B7" s="27" t="s">
        <v>51</v>
      </c>
      <c r="C7" s="33" t="s">
        <v>16</v>
      </c>
      <c r="D7" s="33" t="s">
        <v>111</v>
      </c>
      <c r="E7" s="27" t="s">
        <v>48</v>
      </c>
      <c r="F7" s="31" t="s">
        <v>43</v>
      </c>
      <c r="G7" s="28">
        <v>3</v>
      </c>
      <c r="H7" s="29">
        <v>91.49</v>
      </c>
      <c r="I7" s="32">
        <f>SUM(G7*H7)</f>
        <v>274.46999999999997</v>
      </c>
      <c r="J7" s="19">
        <f>SUM(I7*1.18)</f>
        <v>323.87459999999993</v>
      </c>
      <c r="K7" s="33" t="s">
        <v>46</v>
      </c>
      <c r="L7" s="34" t="s">
        <v>98</v>
      </c>
    </row>
    <row r="8" spans="1:13" s="7" customFormat="1" ht="120">
      <c r="A8" s="24">
        <v>2</v>
      </c>
      <c r="B8" s="27" t="s">
        <v>53</v>
      </c>
      <c r="C8" s="33" t="s">
        <v>18</v>
      </c>
      <c r="D8" s="33" t="s">
        <v>112</v>
      </c>
      <c r="E8" s="27" t="s">
        <v>48</v>
      </c>
      <c r="F8" s="31" t="s">
        <v>17</v>
      </c>
      <c r="G8" s="28">
        <v>5</v>
      </c>
      <c r="H8" s="29">
        <v>89.74</v>
      </c>
      <c r="I8" s="32">
        <f t="shared" ref="I8:I50" si="0">SUM(G8*H8)</f>
        <v>448.7</v>
      </c>
      <c r="J8" s="19">
        <f t="shared" ref="J8:J51" si="1">SUM(I8*1.18)</f>
        <v>529.46600000000001</v>
      </c>
      <c r="K8" s="33" t="s">
        <v>46</v>
      </c>
      <c r="L8" s="34" t="s">
        <v>99</v>
      </c>
    </row>
    <row r="9" spans="1:13" s="7" customFormat="1" ht="45">
      <c r="A9" s="24">
        <v>3</v>
      </c>
      <c r="B9" s="30" t="s">
        <v>78</v>
      </c>
      <c r="C9" s="33" t="s">
        <v>80</v>
      </c>
      <c r="D9" s="33" t="s">
        <v>113</v>
      </c>
      <c r="E9" s="27" t="s">
        <v>48</v>
      </c>
      <c r="F9" s="31" t="s">
        <v>19</v>
      </c>
      <c r="G9" s="28">
        <v>24</v>
      </c>
      <c r="H9" s="29">
        <v>32.1</v>
      </c>
      <c r="I9" s="32">
        <f t="shared" si="0"/>
        <v>770.40000000000009</v>
      </c>
      <c r="J9" s="19">
        <f t="shared" si="1"/>
        <v>909.072</v>
      </c>
      <c r="K9" s="33" t="s">
        <v>46</v>
      </c>
      <c r="L9" s="34" t="s">
        <v>100</v>
      </c>
    </row>
    <row r="10" spans="1:13" ht="60">
      <c r="A10" s="24">
        <v>4</v>
      </c>
      <c r="B10" s="27" t="s">
        <v>54</v>
      </c>
      <c r="C10" s="33" t="s">
        <v>45</v>
      </c>
      <c r="D10" s="33" t="s">
        <v>114</v>
      </c>
      <c r="E10" s="27" t="s">
        <v>48</v>
      </c>
      <c r="F10" s="31" t="s">
        <v>17</v>
      </c>
      <c r="G10" s="28">
        <v>12</v>
      </c>
      <c r="H10" s="29">
        <v>68.97</v>
      </c>
      <c r="I10" s="32">
        <f t="shared" si="0"/>
        <v>827.64</v>
      </c>
      <c r="J10" s="19">
        <f t="shared" si="1"/>
        <v>976.61519999999996</v>
      </c>
      <c r="K10" s="33" t="s">
        <v>46</v>
      </c>
      <c r="L10" s="34" t="s">
        <v>101</v>
      </c>
    </row>
    <row r="11" spans="1:13" s="7" customFormat="1" ht="60">
      <c r="A11" s="24">
        <v>5</v>
      </c>
      <c r="B11" s="27" t="s">
        <v>54</v>
      </c>
      <c r="C11" s="33" t="s">
        <v>45</v>
      </c>
      <c r="D11" s="33" t="s">
        <v>114</v>
      </c>
      <c r="E11" s="27" t="s">
        <v>48</v>
      </c>
      <c r="F11" s="31" t="s">
        <v>17</v>
      </c>
      <c r="G11" s="28">
        <v>40</v>
      </c>
      <c r="H11" s="29">
        <v>58.78</v>
      </c>
      <c r="I11" s="32">
        <f t="shared" si="0"/>
        <v>2351.1999999999998</v>
      </c>
      <c r="J11" s="19">
        <f t="shared" si="1"/>
        <v>2774.4159999999997</v>
      </c>
      <c r="K11" s="33" t="s">
        <v>46</v>
      </c>
      <c r="L11" s="34" t="s">
        <v>102</v>
      </c>
    </row>
    <row r="12" spans="1:13" s="7" customFormat="1" ht="60">
      <c r="A12" s="24">
        <v>6</v>
      </c>
      <c r="B12" s="27" t="s">
        <v>54</v>
      </c>
      <c r="C12" s="33" t="s">
        <v>45</v>
      </c>
      <c r="D12" s="33" t="s">
        <v>114</v>
      </c>
      <c r="E12" s="27" t="s">
        <v>48</v>
      </c>
      <c r="F12" s="31" t="s">
        <v>17</v>
      </c>
      <c r="G12" s="28">
        <v>150</v>
      </c>
      <c r="H12" s="29">
        <v>55.94</v>
      </c>
      <c r="I12" s="32">
        <f t="shared" si="0"/>
        <v>8391</v>
      </c>
      <c r="J12" s="19">
        <f t="shared" si="1"/>
        <v>9901.3799999999992</v>
      </c>
      <c r="K12" s="33" t="s">
        <v>46</v>
      </c>
      <c r="L12" s="34" t="s">
        <v>103</v>
      </c>
    </row>
    <row r="13" spans="1:13" ht="60">
      <c r="A13" s="24">
        <v>7</v>
      </c>
      <c r="B13" s="27" t="s">
        <v>55</v>
      </c>
      <c r="C13" s="33" t="s">
        <v>20</v>
      </c>
      <c r="D13" s="33" t="s">
        <v>115</v>
      </c>
      <c r="E13" s="27" t="s">
        <v>48</v>
      </c>
      <c r="F13" s="31" t="s">
        <v>17</v>
      </c>
      <c r="G13" s="28">
        <v>52.5</v>
      </c>
      <c r="H13" s="29">
        <v>102.46</v>
      </c>
      <c r="I13" s="32">
        <f t="shared" si="0"/>
        <v>5379.15</v>
      </c>
      <c r="J13" s="19">
        <f t="shared" si="1"/>
        <v>6347.396999999999</v>
      </c>
      <c r="K13" s="33" t="s">
        <v>46</v>
      </c>
      <c r="L13" s="34" t="s">
        <v>99</v>
      </c>
      <c r="M13" s="2"/>
    </row>
    <row r="14" spans="1:13" s="7" customFormat="1" ht="60">
      <c r="A14" s="24">
        <v>8</v>
      </c>
      <c r="B14" s="27" t="s">
        <v>55</v>
      </c>
      <c r="C14" s="33" t="s">
        <v>20</v>
      </c>
      <c r="D14" s="33" t="s">
        <v>115</v>
      </c>
      <c r="E14" s="27" t="s">
        <v>48</v>
      </c>
      <c r="F14" s="31" t="s">
        <v>17</v>
      </c>
      <c r="G14" s="28">
        <v>50</v>
      </c>
      <c r="H14" s="29">
        <v>82.92</v>
      </c>
      <c r="I14" s="32">
        <f t="shared" si="0"/>
        <v>4146</v>
      </c>
      <c r="J14" s="19">
        <f t="shared" si="1"/>
        <v>4892.28</v>
      </c>
      <c r="K14" s="33" t="s">
        <v>46</v>
      </c>
      <c r="L14" s="34" t="s">
        <v>104</v>
      </c>
      <c r="M14" s="2"/>
    </row>
    <row r="15" spans="1:13" ht="60">
      <c r="A15" s="24">
        <v>9</v>
      </c>
      <c r="B15" s="27" t="s">
        <v>56</v>
      </c>
      <c r="C15" s="33" t="s">
        <v>21</v>
      </c>
      <c r="D15" s="33" t="s">
        <v>115</v>
      </c>
      <c r="E15" s="27" t="s">
        <v>48</v>
      </c>
      <c r="F15" s="31" t="s">
        <v>17</v>
      </c>
      <c r="G15" s="28">
        <v>10</v>
      </c>
      <c r="H15" s="29">
        <v>84.38</v>
      </c>
      <c r="I15" s="32">
        <f t="shared" si="0"/>
        <v>843.8</v>
      </c>
      <c r="J15" s="19">
        <f t="shared" si="1"/>
        <v>995.68399999999986</v>
      </c>
      <c r="K15" s="33" t="s">
        <v>46</v>
      </c>
      <c r="L15" s="34" t="s">
        <v>99</v>
      </c>
    </row>
    <row r="16" spans="1:13" ht="60">
      <c r="A16" s="24">
        <v>10</v>
      </c>
      <c r="B16" s="27" t="s">
        <v>60</v>
      </c>
      <c r="C16" s="33" t="s">
        <v>22</v>
      </c>
      <c r="D16" s="33" t="s">
        <v>115</v>
      </c>
      <c r="E16" s="27" t="s">
        <v>48</v>
      </c>
      <c r="F16" s="31" t="s">
        <v>17</v>
      </c>
      <c r="G16" s="28">
        <v>87.5</v>
      </c>
      <c r="H16" s="29">
        <v>100.92</v>
      </c>
      <c r="I16" s="32">
        <f t="shared" si="0"/>
        <v>8830.5</v>
      </c>
      <c r="J16" s="19">
        <f t="shared" si="1"/>
        <v>10419.99</v>
      </c>
      <c r="K16" s="33" t="s">
        <v>46</v>
      </c>
      <c r="L16" s="34" t="s">
        <v>99</v>
      </c>
    </row>
    <row r="17" spans="1:12" s="7" customFormat="1" ht="60">
      <c r="A17" s="24">
        <v>11</v>
      </c>
      <c r="B17" s="27" t="s">
        <v>60</v>
      </c>
      <c r="C17" s="33" t="s">
        <v>22</v>
      </c>
      <c r="D17" s="33" t="s">
        <v>115</v>
      </c>
      <c r="E17" s="27" t="s">
        <v>48</v>
      </c>
      <c r="F17" s="31" t="s">
        <v>17</v>
      </c>
      <c r="G17" s="28">
        <v>175</v>
      </c>
      <c r="H17" s="29">
        <v>84.07</v>
      </c>
      <c r="I17" s="32">
        <f t="shared" si="0"/>
        <v>14712.249999999998</v>
      </c>
      <c r="J17" s="19">
        <f t="shared" si="1"/>
        <v>17360.454999999998</v>
      </c>
      <c r="K17" s="33" t="s">
        <v>46</v>
      </c>
      <c r="L17" s="34" t="s">
        <v>104</v>
      </c>
    </row>
    <row r="18" spans="1:12" s="7" customFormat="1" ht="60">
      <c r="A18" s="24">
        <v>12</v>
      </c>
      <c r="B18" s="27" t="s">
        <v>60</v>
      </c>
      <c r="C18" s="33" t="s">
        <v>23</v>
      </c>
      <c r="D18" s="33" t="s">
        <v>115</v>
      </c>
      <c r="E18" s="27" t="s">
        <v>48</v>
      </c>
      <c r="F18" s="31" t="s">
        <v>17</v>
      </c>
      <c r="G18" s="28">
        <v>32.5</v>
      </c>
      <c r="H18" s="29">
        <v>99.91</v>
      </c>
      <c r="I18" s="32">
        <f t="shared" si="0"/>
        <v>3247.0749999999998</v>
      </c>
      <c r="J18" s="19">
        <f t="shared" si="1"/>
        <v>3831.5484999999994</v>
      </c>
      <c r="K18" s="33" t="s">
        <v>46</v>
      </c>
      <c r="L18" s="34" t="s">
        <v>99</v>
      </c>
    </row>
    <row r="19" spans="1:12" s="7" customFormat="1" ht="60">
      <c r="A19" s="24">
        <v>13</v>
      </c>
      <c r="B19" s="27" t="s">
        <v>60</v>
      </c>
      <c r="C19" s="33" t="s">
        <v>23</v>
      </c>
      <c r="D19" s="33" t="s">
        <v>115</v>
      </c>
      <c r="E19" s="27" t="s">
        <v>48</v>
      </c>
      <c r="F19" s="31" t="s">
        <v>17</v>
      </c>
      <c r="G19" s="28">
        <v>100</v>
      </c>
      <c r="H19" s="29">
        <v>81.64</v>
      </c>
      <c r="I19" s="32">
        <f t="shared" si="0"/>
        <v>8164</v>
      </c>
      <c r="J19" s="19">
        <f t="shared" si="1"/>
        <v>9633.5199999999986</v>
      </c>
      <c r="K19" s="33" t="s">
        <v>46</v>
      </c>
      <c r="L19" s="34" t="s">
        <v>104</v>
      </c>
    </row>
    <row r="20" spans="1:12" s="7" customFormat="1" ht="60">
      <c r="A20" s="24">
        <v>14</v>
      </c>
      <c r="B20" s="27" t="s">
        <v>60</v>
      </c>
      <c r="C20" s="33" t="s">
        <v>24</v>
      </c>
      <c r="D20" s="33" t="s">
        <v>115</v>
      </c>
      <c r="E20" s="27" t="s">
        <v>48</v>
      </c>
      <c r="F20" s="31" t="s">
        <v>17</v>
      </c>
      <c r="G20" s="28">
        <v>47.5</v>
      </c>
      <c r="H20" s="29">
        <v>86.44</v>
      </c>
      <c r="I20" s="32">
        <f t="shared" si="0"/>
        <v>4105.8999999999996</v>
      </c>
      <c r="J20" s="19">
        <f t="shared" si="1"/>
        <v>4844.9619999999995</v>
      </c>
      <c r="K20" s="33" t="s">
        <v>46</v>
      </c>
      <c r="L20" s="34" t="s">
        <v>99</v>
      </c>
    </row>
    <row r="21" spans="1:12" s="7" customFormat="1" ht="60">
      <c r="A21" s="24">
        <v>15</v>
      </c>
      <c r="B21" s="27" t="s">
        <v>60</v>
      </c>
      <c r="C21" s="33" t="s">
        <v>24</v>
      </c>
      <c r="D21" s="33" t="s">
        <v>115</v>
      </c>
      <c r="E21" s="27" t="s">
        <v>48</v>
      </c>
      <c r="F21" s="31" t="s">
        <v>17</v>
      </c>
      <c r="G21" s="28">
        <v>75</v>
      </c>
      <c r="H21" s="29">
        <v>80.89</v>
      </c>
      <c r="I21" s="32">
        <f t="shared" si="0"/>
        <v>6066.75</v>
      </c>
      <c r="J21" s="19">
        <f t="shared" si="1"/>
        <v>7158.7649999999994</v>
      </c>
      <c r="K21" s="33" t="s">
        <v>46</v>
      </c>
      <c r="L21" s="34" t="s">
        <v>104</v>
      </c>
    </row>
    <row r="22" spans="1:12" ht="60">
      <c r="A22" s="24">
        <v>16</v>
      </c>
      <c r="B22" s="27" t="s">
        <v>59</v>
      </c>
      <c r="C22" s="33" t="s">
        <v>25</v>
      </c>
      <c r="D22" s="33" t="s">
        <v>115</v>
      </c>
      <c r="E22" s="27" t="s">
        <v>48</v>
      </c>
      <c r="F22" s="31" t="s">
        <v>17</v>
      </c>
      <c r="G22" s="28">
        <v>2.5</v>
      </c>
      <c r="H22" s="29">
        <v>88.31</v>
      </c>
      <c r="I22" s="32">
        <f t="shared" si="0"/>
        <v>220.77500000000001</v>
      </c>
      <c r="J22" s="19">
        <f t="shared" si="1"/>
        <v>260.5145</v>
      </c>
      <c r="K22" s="33" t="s">
        <v>46</v>
      </c>
      <c r="L22" s="34" t="s">
        <v>99</v>
      </c>
    </row>
    <row r="23" spans="1:12" s="7" customFormat="1" ht="60">
      <c r="A23" s="24">
        <v>17</v>
      </c>
      <c r="B23" s="27" t="s">
        <v>59</v>
      </c>
      <c r="C23" s="33" t="s">
        <v>25</v>
      </c>
      <c r="D23" s="33" t="s">
        <v>115</v>
      </c>
      <c r="E23" s="27" t="s">
        <v>48</v>
      </c>
      <c r="F23" s="31" t="s">
        <v>17</v>
      </c>
      <c r="G23" s="28">
        <v>25</v>
      </c>
      <c r="H23" s="29">
        <v>81.13</v>
      </c>
      <c r="I23" s="32">
        <f t="shared" si="0"/>
        <v>2028.25</v>
      </c>
      <c r="J23" s="19">
        <f t="shared" si="1"/>
        <v>2393.335</v>
      </c>
      <c r="K23" s="33" t="s">
        <v>46</v>
      </c>
      <c r="L23" s="34" t="s">
        <v>104</v>
      </c>
    </row>
    <row r="24" spans="1:12" ht="60">
      <c r="A24" s="24">
        <v>18</v>
      </c>
      <c r="B24" s="27" t="s">
        <v>58</v>
      </c>
      <c r="C24" s="33" t="s">
        <v>26</v>
      </c>
      <c r="D24" s="33" t="s">
        <v>115</v>
      </c>
      <c r="E24" s="27" t="s">
        <v>48</v>
      </c>
      <c r="F24" s="31" t="s">
        <v>17</v>
      </c>
      <c r="G24" s="28">
        <v>42.5</v>
      </c>
      <c r="H24" s="29">
        <v>90.22</v>
      </c>
      <c r="I24" s="32">
        <f t="shared" si="0"/>
        <v>3834.35</v>
      </c>
      <c r="J24" s="19">
        <f t="shared" si="1"/>
        <v>4524.5329999999994</v>
      </c>
      <c r="K24" s="33" t="s">
        <v>46</v>
      </c>
      <c r="L24" s="34" t="s">
        <v>99</v>
      </c>
    </row>
    <row r="25" spans="1:12" ht="60">
      <c r="A25" s="24">
        <v>19</v>
      </c>
      <c r="B25" s="27" t="s">
        <v>57</v>
      </c>
      <c r="C25" s="33" t="s">
        <v>27</v>
      </c>
      <c r="D25" s="33" t="s">
        <v>115</v>
      </c>
      <c r="E25" s="27" t="s">
        <v>48</v>
      </c>
      <c r="F25" s="31" t="s">
        <v>17</v>
      </c>
      <c r="G25" s="28">
        <v>32.5</v>
      </c>
      <c r="H25" s="29">
        <v>138.94</v>
      </c>
      <c r="I25" s="32">
        <f t="shared" si="0"/>
        <v>4515.55</v>
      </c>
      <c r="J25" s="19">
        <f t="shared" si="1"/>
        <v>5328.3490000000002</v>
      </c>
      <c r="K25" s="33" t="s">
        <v>46</v>
      </c>
      <c r="L25" s="34" t="s">
        <v>99</v>
      </c>
    </row>
    <row r="26" spans="1:12" s="7" customFormat="1" ht="60">
      <c r="A26" s="24">
        <v>20</v>
      </c>
      <c r="B26" s="27" t="s">
        <v>57</v>
      </c>
      <c r="C26" s="33" t="s">
        <v>27</v>
      </c>
      <c r="D26" s="33" t="s">
        <v>115</v>
      </c>
      <c r="E26" s="27" t="s">
        <v>48</v>
      </c>
      <c r="F26" s="31" t="s">
        <v>17</v>
      </c>
      <c r="G26" s="28">
        <v>400</v>
      </c>
      <c r="H26" s="29">
        <v>81.180000000000007</v>
      </c>
      <c r="I26" s="32">
        <f t="shared" si="0"/>
        <v>32472.000000000004</v>
      </c>
      <c r="J26" s="19">
        <f t="shared" si="1"/>
        <v>38316.959999999999</v>
      </c>
      <c r="K26" s="33" t="s">
        <v>46</v>
      </c>
      <c r="L26" s="34" t="s">
        <v>104</v>
      </c>
    </row>
    <row r="27" spans="1:12" s="7" customFormat="1" ht="135">
      <c r="A27" s="24">
        <v>21</v>
      </c>
      <c r="B27" s="27" t="s">
        <v>61</v>
      </c>
      <c r="C27" s="33" t="s">
        <v>28</v>
      </c>
      <c r="D27" s="33" t="s">
        <v>116</v>
      </c>
      <c r="E27" s="27" t="s">
        <v>48</v>
      </c>
      <c r="F27" s="31" t="s">
        <v>17</v>
      </c>
      <c r="G27" s="28">
        <v>260</v>
      </c>
      <c r="H27" s="29">
        <v>124.69</v>
      </c>
      <c r="I27" s="32">
        <f t="shared" si="0"/>
        <v>32419.399999999998</v>
      </c>
      <c r="J27" s="19">
        <f t="shared" si="1"/>
        <v>38254.891999999993</v>
      </c>
      <c r="K27" s="33" t="s">
        <v>46</v>
      </c>
      <c r="L27" s="34" t="s">
        <v>105</v>
      </c>
    </row>
    <row r="28" spans="1:12" ht="135">
      <c r="A28" s="24">
        <v>22</v>
      </c>
      <c r="B28" s="27" t="s">
        <v>64</v>
      </c>
      <c r="C28" s="33" t="s">
        <v>29</v>
      </c>
      <c r="D28" s="33" t="s">
        <v>116</v>
      </c>
      <c r="E28" s="27" t="s">
        <v>48</v>
      </c>
      <c r="F28" s="31" t="s">
        <v>17</v>
      </c>
      <c r="G28" s="28">
        <v>16</v>
      </c>
      <c r="H28" s="29">
        <v>182.8</v>
      </c>
      <c r="I28" s="32">
        <f t="shared" si="0"/>
        <v>2924.8</v>
      </c>
      <c r="J28" s="19">
        <f t="shared" si="1"/>
        <v>3451.2640000000001</v>
      </c>
      <c r="K28" s="33" t="s">
        <v>46</v>
      </c>
      <c r="L28" s="34" t="s">
        <v>106</v>
      </c>
    </row>
    <row r="29" spans="1:12" s="7" customFormat="1" ht="135">
      <c r="A29" s="24">
        <v>23</v>
      </c>
      <c r="B29" s="27" t="s">
        <v>64</v>
      </c>
      <c r="C29" s="33" t="s">
        <v>29</v>
      </c>
      <c r="D29" s="33" t="s">
        <v>116</v>
      </c>
      <c r="E29" s="27" t="s">
        <v>48</v>
      </c>
      <c r="F29" s="31" t="s">
        <v>17</v>
      </c>
      <c r="G29" s="28">
        <v>40</v>
      </c>
      <c r="H29" s="29">
        <v>97.03</v>
      </c>
      <c r="I29" s="32">
        <f t="shared" si="0"/>
        <v>3881.2</v>
      </c>
      <c r="J29" s="19">
        <f t="shared" si="1"/>
        <v>4579.8159999999998</v>
      </c>
      <c r="K29" s="33" t="s">
        <v>46</v>
      </c>
      <c r="L29" s="34" t="s">
        <v>105</v>
      </c>
    </row>
    <row r="30" spans="1:12" ht="135">
      <c r="A30" s="24">
        <v>24</v>
      </c>
      <c r="B30" s="27" t="s">
        <v>62</v>
      </c>
      <c r="C30" s="33" t="s">
        <v>30</v>
      </c>
      <c r="D30" s="33" t="s">
        <v>116</v>
      </c>
      <c r="E30" s="27" t="s">
        <v>48</v>
      </c>
      <c r="F30" s="31" t="s">
        <v>17</v>
      </c>
      <c r="G30" s="28">
        <v>20</v>
      </c>
      <c r="H30" s="29">
        <v>97.03</v>
      </c>
      <c r="I30" s="32">
        <f t="shared" si="0"/>
        <v>1940.6</v>
      </c>
      <c r="J30" s="19">
        <f t="shared" si="1"/>
        <v>2289.9079999999999</v>
      </c>
      <c r="K30" s="33" t="s">
        <v>46</v>
      </c>
      <c r="L30" s="34" t="s">
        <v>105</v>
      </c>
    </row>
    <row r="31" spans="1:12" ht="135">
      <c r="A31" s="24">
        <v>25</v>
      </c>
      <c r="B31" s="27" t="s">
        <v>63</v>
      </c>
      <c r="C31" s="33" t="s">
        <v>31</v>
      </c>
      <c r="D31" s="33" t="s">
        <v>116</v>
      </c>
      <c r="E31" s="27" t="s">
        <v>48</v>
      </c>
      <c r="F31" s="31" t="s">
        <v>17</v>
      </c>
      <c r="G31" s="28">
        <v>16</v>
      </c>
      <c r="H31" s="29">
        <v>180.36</v>
      </c>
      <c r="I31" s="32">
        <f t="shared" si="0"/>
        <v>2885.76</v>
      </c>
      <c r="J31" s="19">
        <f t="shared" si="1"/>
        <v>3405.1968000000002</v>
      </c>
      <c r="K31" s="33" t="s">
        <v>46</v>
      </c>
      <c r="L31" s="34" t="s">
        <v>106</v>
      </c>
    </row>
    <row r="32" spans="1:12" s="7" customFormat="1" ht="135">
      <c r="A32" s="24">
        <v>26</v>
      </c>
      <c r="B32" s="27" t="s">
        <v>63</v>
      </c>
      <c r="C32" s="33" t="s">
        <v>31</v>
      </c>
      <c r="D32" s="33" t="s">
        <v>116</v>
      </c>
      <c r="E32" s="27" t="s">
        <v>48</v>
      </c>
      <c r="F32" s="31" t="s">
        <v>17</v>
      </c>
      <c r="G32" s="28">
        <v>360</v>
      </c>
      <c r="H32" s="29">
        <v>97.03</v>
      </c>
      <c r="I32" s="32">
        <f t="shared" si="0"/>
        <v>34930.800000000003</v>
      </c>
      <c r="J32" s="19">
        <f t="shared" si="1"/>
        <v>41218.344000000005</v>
      </c>
      <c r="K32" s="33" t="s">
        <v>46</v>
      </c>
      <c r="L32" s="34" t="s">
        <v>105</v>
      </c>
    </row>
    <row r="33" spans="1:12" ht="90">
      <c r="A33" s="24">
        <v>27</v>
      </c>
      <c r="B33" s="27" t="s">
        <v>65</v>
      </c>
      <c r="C33" s="33" t="s">
        <v>32</v>
      </c>
      <c r="D33" s="33" t="s">
        <v>117</v>
      </c>
      <c r="E33" s="27" t="s">
        <v>48</v>
      </c>
      <c r="F33" s="31" t="s">
        <v>17</v>
      </c>
      <c r="G33" s="28">
        <v>260</v>
      </c>
      <c r="H33" s="29">
        <v>111.02</v>
      </c>
      <c r="I33" s="32">
        <f t="shared" si="0"/>
        <v>28865.200000000001</v>
      </c>
      <c r="J33" s="19">
        <f t="shared" si="1"/>
        <v>34060.936000000002</v>
      </c>
      <c r="K33" s="33" t="s">
        <v>46</v>
      </c>
      <c r="L33" s="34" t="s">
        <v>105</v>
      </c>
    </row>
    <row r="34" spans="1:12" ht="90">
      <c r="A34" s="24">
        <v>28</v>
      </c>
      <c r="B34" s="27" t="s">
        <v>66</v>
      </c>
      <c r="C34" s="33" t="s">
        <v>33</v>
      </c>
      <c r="D34" s="33" t="s">
        <v>117</v>
      </c>
      <c r="E34" s="27" t="s">
        <v>48</v>
      </c>
      <c r="F34" s="31" t="s">
        <v>17</v>
      </c>
      <c r="G34" s="28">
        <v>40</v>
      </c>
      <c r="H34" s="29">
        <v>111.02</v>
      </c>
      <c r="I34" s="32">
        <f t="shared" si="0"/>
        <v>4440.8</v>
      </c>
      <c r="J34" s="19">
        <f t="shared" si="1"/>
        <v>5240.1440000000002</v>
      </c>
      <c r="K34" s="33" t="s">
        <v>46</v>
      </c>
      <c r="L34" s="34" t="s">
        <v>105</v>
      </c>
    </row>
    <row r="35" spans="1:12" s="7" customFormat="1" ht="90">
      <c r="A35" s="24">
        <v>29</v>
      </c>
      <c r="B35" s="27" t="s">
        <v>67</v>
      </c>
      <c r="C35" s="33" t="s">
        <v>34</v>
      </c>
      <c r="D35" s="33" t="s">
        <v>117</v>
      </c>
      <c r="E35" s="27" t="s">
        <v>48</v>
      </c>
      <c r="F35" s="31" t="s">
        <v>17</v>
      </c>
      <c r="G35" s="28">
        <v>16</v>
      </c>
      <c r="H35" s="29">
        <v>221.66</v>
      </c>
      <c r="I35" s="32">
        <f t="shared" si="0"/>
        <v>3546.56</v>
      </c>
      <c r="J35" s="19">
        <f t="shared" si="1"/>
        <v>4184.9407999999994</v>
      </c>
      <c r="K35" s="33" t="s">
        <v>46</v>
      </c>
      <c r="L35" s="34" t="s">
        <v>106</v>
      </c>
    </row>
    <row r="36" spans="1:12" ht="90">
      <c r="A36" s="24">
        <v>30</v>
      </c>
      <c r="B36" s="27" t="s">
        <v>67</v>
      </c>
      <c r="C36" s="33" t="s">
        <v>34</v>
      </c>
      <c r="D36" s="33" t="s">
        <v>117</v>
      </c>
      <c r="E36" s="27" t="s">
        <v>48</v>
      </c>
      <c r="F36" s="31" t="s">
        <v>17</v>
      </c>
      <c r="G36" s="28">
        <v>20</v>
      </c>
      <c r="H36" s="29">
        <v>104.34</v>
      </c>
      <c r="I36" s="32">
        <f t="shared" si="0"/>
        <v>2086.8000000000002</v>
      </c>
      <c r="J36" s="19">
        <f t="shared" si="1"/>
        <v>2462.424</v>
      </c>
      <c r="K36" s="33" t="s">
        <v>46</v>
      </c>
      <c r="L36" s="34" t="s">
        <v>105</v>
      </c>
    </row>
    <row r="37" spans="1:12" ht="90">
      <c r="A37" s="24">
        <v>31</v>
      </c>
      <c r="B37" s="27" t="s">
        <v>68</v>
      </c>
      <c r="C37" s="33" t="s">
        <v>35</v>
      </c>
      <c r="D37" s="33" t="s">
        <v>117</v>
      </c>
      <c r="E37" s="27" t="s">
        <v>48</v>
      </c>
      <c r="F37" s="31" t="s">
        <v>17</v>
      </c>
      <c r="G37" s="28">
        <v>380</v>
      </c>
      <c r="H37" s="29">
        <v>108.45</v>
      </c>
      <c r="I37" s="32">
        <f t="shared" si="0"/>
        <v>41211</v>
      </c>
      <c r="J37" s="19">
        <f t="shared" si="1"/>
        <v>48628.979999999996</v>
      </c>
      <c r="K37" s="33" t="s">
        <v>46</v>
      </c>
      <c r="L37" s="34" t="s">
        <v>105</v>
      </c>
    </row>
    <row r="38" spans="1:12" s="7" customFormat="1" ht="90">
      <c r="A38" s="24">
        <v>32</v>
      </c>
      <c r="B38" s="27" t="s">
        <v>68</v>
      </c>
      <c r="C38" s="33" t="s">
        <v>35</v>
      </c>
      <c r="D38" s="33" t="s">
        <v>117</v>
      </c>
      <c r="E38" s="27" t="s">
        <v>48</v>
      </c>
      <c r="F38" s="31" t="s">
        <v>17</v>
      </c>
      <c r="G38" s="28">
        <v>16</v>
      </c>
      <c r="H38" s="29">
        <v>228.72</v>
      </c>
      <c r="I38" s="32">
        <f t="shared" si="0"/>
        <v>3659.52</v>
      </c>
      <c r="J38" s="19">
        <f t="shared" si="1"/>
        <v>4318.2335999999996</v>
      </c>
      <c r="K38" s="33" t="s">
        <v>46</v>
      </c>
      <c r="L38" s="34" t="s">
        <v>106</v>
      </c>
    </row>
    <row r="39" spans="1:12" ht="90">
      <c r="A39" s="24">
        <v>33</v>
      </c>
      <c r="B39" s="27" t="s">
        <v>69</v>
      </c>
      <c r="C39" s="33" t="s">
        <v>36</v>
      </c>
      <c r="D39" s="33" t="s">
        <v>117</v>
      </c>
      <c r="E39" s="27" t="s">
        <v>48</v>
      </c>
      <c r="F39" s="31" t="s">
        <v>17</v>
      </c>
      <c r="G39" s="28">
        <v>140</v>
      </c>
      <c r="H39" s="29">
        <v>124.89</v>
      </c>
      <c r="I39" s="32">
        <f t="shared" si="0"/>
        <v>17484.599999999999</v>
      </c>
      <c r="J39" s="19">
        <f t="shared" si="1"/>
        <v>20631.827999999998</v>
      </c>
      <c r="K39" s="33" t="s">
        <v>46</v>
      </c>
      <c r="L39" s="34" t="s">
        <v>105</v>
      </c>
    </row>
    <row r="40" spans="1:12" s="7" customFormat="1" ht="90">
      <c r="A40" s="24">
        <v>34</v>
      </c>
      <c r="B40" s="27" t="s">
        <v>70</v>
      </c>
      <c r="C40" s="33" t="s">
        <v>37</v>
      </c>
      <c r="D40" s="33" t="s">
        <v>117</v>
      </c>
      <c r="E40" s="27" t="s">
        <v>48</v>
      </c>
      <c r="F40" s="31" t="s">
        <v>17</v>
      </c>
      <c r="G40" s="28">
        <v>38</v>
      </c>
      <c r="H40" s="29">
        <v>238.14</v>
      </c>
      <c r="I40" s="32">
        <f t="shared" si="0"/>
        <v>9049.32</v>
      </c>
      <c r="J40" s="19">
        <f t="shared" si="1"/>
        <v>10678.1976</v>
      </c>
      <c r="K40" s="33" t="s">
        <v>46</v>
      </c>
      <c r="L40" s="34" t="s">
        <v>106</v>
      </c>
    </row>
    <row r="41" spans="1:12" ht="90">
      <c r="A41" s="24">
        <v>35</v>
      </c>
      <c r="B41" s="27" t="s">
        <v>70</v>
      </c>
      <c r="C41" s="33" t="s">
        <v>37</v>
      </c>
      <c r="D41" s="33" t="s">
        <v>117</v>
      </c>
      <c r="E41" s="27" t="s">
        <v>48</v>
      </c>
      <c r="F41" s="31" t="s">
        <v>17</v>
      </c>
      <c r="G41" s="28">
        <v>320</v>
      </c>
      <c r="H41" s="29">
        <v>118.75</v>
      </c>
      <c r="I41" s="32">
        <f t="shared" si="0"/>
        <v>38000</v>
      </c>
      <c r="J41" s="19">
        <f t="shared" si="1"/>
        <v>44840</v>
      </c>
      <c r="K41" s="33" t="s">
        <v>46</v>
      </c>
      <c r="L41" s="34" t="s">
        <v>105</v>
      </c>
    </row>
    <row r="42" spans="1:12" ht="90">
      <c r="A42" s="24">
        <v>36</v>
      </c>
      <c r="B42" s="27" t="s">
        <v>71</v>
      </c>
      <c r="C42" s="33" t="s">
        <v>38</v>
      </c>
      <c r="D42" s="33" t="s">
        <v>117</v>
      </c>
      <c r="E42" s="27" t="s">
        <v>48</v>
      </c>
      <c r="F42" s="31" t="s">
        <v>17</v>
      </c>
      <c r="G42" s="28">
        <v>820</v>
      </c>
      <c r="H42" s="29">
        <v>118.63</v>
      </c>
      <c r="I42" s="32">
        <f t="shared" si="0"/>
        <v>97276.599999999991</v>
      </c>
      <c r="J42" s="19">
        <f t="shared" si="1"/>
        <v>114786.38799999998</v>
      </c>
      <c r="K42" s="33" t="s">
        <v>46</v>
      </c>
      <c r="L42" s="34" t="s">
        <v>105</v>
      </c>
    </row>
    <row r="43" spans="1:12" ht="120">
      <c r="A43" s="24">
        <v>37</v>
      </c>
      <c r="B43" s="27" t="s">
        <v>72</v>
      </c>
      <c r="C43" s="33" t="s">
        <v>39</v>
      </c>
      <c r="D43" s="33" t="s">
        <v>118</v>
      </c>
      <c r="E43" s="27" t="s">
        <v>48</v>
      </c>
      <c r="F43" s="31" t="s">
        <v>17</v>
      </c>
      <c r="G43" s="28">
        <v>17.5</v>
      </c>
      <c r="H43" s="29">
        <v>142.74</v>
      </c>
      <c r="I43" s="32">
        <f t="shared" si="0"/>
        <v>2497.9500000000003</v>
      </c>
      <c r="J43" s="19">
        <f t="shared" si="1"/>
        <v>2947.5810000000001</v>
      </c>
      <c r="K43" s="33" t="s">
        <v>46</v>
      </c>
      <c r="L43" s="34" t="s">
        <v>99</v>
      </c>
    </row>
    <row r="44" spans="1:12" ht="120">
      <c r="A44" s="24">
        <v>38</v>
      </c>
      <c r="B44" s="27" t="s">
        <v>73</v>
      </c>
      <c r="C44" s="33" t="s">
        <v>40</v>
      </c>
      <c r="D44" s="33" t="s">
        <v>118</v>
      </c>
      <c r="E44" s="27" t="s">
        <v>48</v>
      </c>
      <c r="F44" s="31" t="s">
        <v>17</v>
      </c>
      <c r="G44" s="28">
        <v>75</v>
      </c>
      <c r="H44" s="29">
        <v>92.16</v>
      </c>
      <c r="I44" s="32">
        <f t="shared" si="0"/>
        <v>6912</v>
      </c>
      <c r="J44" s="19">
        <f t="shared" si="1"/>
        <v>8156.16</v>
      </c>
      <c r="K44" s="33" t="s">
        <v>46</v>
      </c>
      <c r="L44" s="34" t="s">
        <v>104</v>
      </c>
    </row>
    <row r="45" spans="1:12" ht="120">
      <c r="A45" s="24">
        <v>39</v>
      </c>
      <c r="B45" s="27" t="s">
        <v>74</v>
      </c>
      <c r="C45" s="33" t="s">
        <v>41</v>
      </c>
      <c r="D45" s="33" t="s">
        <v>118</v>
      </c>
      <c r="E45" s="27" t="s">
        <v>48</v>
      </c>
      <c r="F45" s="31" t="s">
        <v>17</v>
      </c>
      <c r="G45" s="28">
        <v>10</v>
      </c>
      <c r="H45" s="29">
        <v>128.76</v>
      </c>
      <c r="I45" s="32">
        <f t="shared" si="0"/>
        <v>1287.5999999999999</v>
      </c>
      <c r="J45" s="19">
        <f t="shared" si="1"/>
        <v>1519.3679999999997</v>
      </c>
      <c r="K45" s="33" t="s">
        <v>46</v>
      </c>
      <c r="L45" s="34" t="s">
        <v>99</v>
      </c>
    </row>
    <row r="46" spans="1:12" ht="120">
      <c r="A46" s="24">
        <v>40</v>
      </c>
      <c r="B46" s="27" t="s">
        <v>75</v>
      </c>
      <c r="C46" s="33" t="s">
        <v>42</v>
      </c>
      <c r="D46" s="33" t="s">
        <v>118</v>
      </c>
      <c r="E46" s="27" t="s">
        <v>48</v>
      </c>
      <c r="F46" s="31" t="s">
        <v>17</v>
      </c>
      <c r="G46" s="28">
        <v>20</v>
      </c>
      <c r="H46" s="29">
        <v>142.28</v>
      </c>
      <c r="I46" s="32">
        <f t="shared" si="0"/>
        <v>2845.6</v>
      </c>
      <c r="J46" s="19">
        <f t="shared" si="1"/>
        <v>3357.8079999999995</v>
      </c>
      <c r="K46" s="33" t="s">
        <v>46</v>
      </c>
      <c r="L46" s="34" t="s">
        <v>99</v>
      </c>
    </row>
    <row r="47" spans="1:12" s="7" customFormat="1" ht="120">
      <c r="A47" s="24">
        <v>41</v>
      </c>
      <c r="B47" s="27" t="s">
        <v>75</v>
      </c>
      <c r="C47" s="33" t="s">
        <v>42</v>
      </c>
      <c r="D47" s="33" t="s">
        <v>118</v>
      </c>
      <c r="E47" s="27" t="s">
        <v>48</v>
      </c>
      <c r="F47" s="31" t="s">
        <v>17</v>
      </c>
      <c r="G47" s="28">
        <v>375</v>
      </c>
      <c r="H47" s="29">
        <v>91.14</v>
      </c>
      <c r="I47" s="32">
        <f t="shared" si="0"/>
        <v>34177.5</v>
      </c>
      <c r="J47" s="19">
        <f t="shared" si="1"/>
        <v>40329.449999999997</v>
      </c>
      <c r="K47" s="33" t="s">
        <v>46</v>
      </c>
      <c r="L47" s="34" t="s">
        <v>104</v>
      </c>
    </row>
    <row r="48" spans="1:12" ht="120">
      <c r="A48" s="24">
        <v>42</v>
      </c>
      <c r="B48" s="27" t="s">
        <v>76</v>
      </c>
      <c r="C48" s="33" t="s">
        <v>49</v>
      </c>
      <c r="D48" s="33" t="s">
        <v>119</v>
      </c>
      <c r="E48" s="27" t="s">
        <v>48</v>
      </c>
      <c r="F48" s="31" t="s">
        <v>17</v>
      </c>
      <c r="G48" s="28">
        <v>22</v>
      </c>
      <c r="H48" s="29">
        <v>244.4</v>
      </c>
      <c r="I48" s="32">
        <f t="shared" si="0"/>
        <v>5376.8</v>
      </c>
      <c r="J48" s="19">
        <f t="shared" si="1"/>
        <v>6344.6239999999998</v>
      </c>
      <c r="K48" s="33" t="s">
        <v>46</v>
      </c>
      <c r="L48" s="34" t="s">
        <v>107</v>
      </c>
    </row>
    <row r="49" spans="1:12" ht="150">
      <c r="A49" s="24">
        <v>43</v>
      </c>
      <c r="B49" s="30" t="s">
        <v>79</v>
      </c>
      <c r="C49" s="33" t="s">
        <v>50</v>
      </c>
      <c r="D49" s="33" t="s">
        <v>120</v>
      </c>
      <c r="E49" s="27" t="s">
        <v>48</v>
      </c>
      <c r="F49" s="31" t="s">
        <v>43</v>
      </c>
      <c r="G49" s="28">
        <v>510</v>
      </c>
      <c r="H49" s="29">
        <v>68.12</v>
      </c>
      <c r="I49" s="32">
        <f t="shared" si="0"/>
        <v>34741.200000000004</v>
      </c>
      <c r="J49" s="19">
        <f t="shared" si="1"/>
        <v>40994.616000000002</v>
      </c>
      <c r="K49" s="33" t="s">
        <v>46</v>
      </c>
      <c r="L49" s="34" t="s">
        <v>108</v>
      </c>
    </row>
    <row r="50" spans="1:12" ht="120">
      <c r="A50" s="24">
        <v>44</v>
      </c>
      <c r="B50" s="27" t="s">
        <v>77</v>
      </c>
      <c r="C50" s="33" t="s">
        <v>110</v>
      </c>
      <c r="D50" s="33" t="s">
        <v>121</v>
      </c>
      <c r="E50" s="27" t="s">
        <v>48</v>
      </c>
      <c r="F50" s="31" t="s">
        <v>43</v>
      </c>
      <c r="G50" s="28">
        <v>32</v>
      </c>
      <c r="H50" s="29">
        <v>63.59</v>
      </c>
      <c r="I50" s="32">
        <f t="shared" si="0"/>
        <v>2034.88</v>
      </c>
      <c r="J50" s="19">
        <f t="shared" si="1"/>
        <v>2401.1583999999998</v>
      </c>
      <c r="K50" s="33" t="s">
        <v>46</v>
      </c>
      <c r="L50" s="34" t="s">
        <v>98</v>
      </c>
    </row>
    <row r="51" spans="1:12">
      <c r="A51" s="14"/>
      <c r="B51" s="14"/>
      <c r="C51" s="8"/>
      <c r="D51" s="8"/>
      <c r="E51" s="8"/>
      <c r="F51" s="9"/>
      <c r="G51" s="14"/>
      <c r="H51" s="14"/>
      <c r="I51" s="20">
        <f>SUM(I7:I50)</f>
        <v>526106.24999999988</v>
      </c>
      <c r="J51" s="19">
        <f t="shared" si="1"/>
        <v>620805.37499999988</v>
      </c>
      <c r="K51" s="2"/>
    </row>
    <row r="52" spans="1:12">
      <c r="A52" s="12"/>
      <c r="B52" s="12"/>
      <c r="C52" s="13"/>
      <c r="D52" s="13"/>
      <c r="E52" s="13"/>
      <c r="F52" s="12"/>
      <c r="G52" s="12"/>
      <c r="H52" s="12"/>
      <c r="I52" s="12" t="s">
        <v>3</v>
      </c>
      <c r="J52" s="20">
        <f>SUM(J51-I51)</f>
        <v>94699.125</v>
      </c>
      <c r="K52" s="2"/>
    </row>
    <row r="53" spans="1:12">
      <c r="A53" s="45" t="s">
        <v>96</v>
      </c>
      <c r="B53" s="46"/>
      <c r="C53" s="46"/>
      <c r="D53" s="46"/>
      <c r="E53" s="46"/>
      <c r="F53" s="46"/>
      <c r="G53" s="46"/>
      <c r="H53" s="46"/>
      <c r="I53" s="46"/>
      <c r="J53" s="46"/>
      <c r="K53" s="46"/>
    </row>
    <row r="54" spans="1:12">
      <c r="A54" s="48"/>
      <c r="B54" s="49"/>
      <c r="C54" s="49"/>
      <c r="D54" s="49"/>
      <c r="E54" s="49"/>
      <c r="F54" s="49"/>
      <c r="G54" s="49"/>
      <c r="H54" s="49"/>
      <c r="I54" s="49"/>
      <c r="J54" s="49"/>
      <c r="K54" s="49"/>
    </row>
    <row r="55" spans="1:12">
      <c r="A55" s="42" t="s">
        <v>81</v>
      </c>
      <c r="B55" s="42"/>
      <c r="C55" s="42"/>
      <c r="D55" s="25"/>
      <c r="E55" s="42" t="s">
        <v>123</v>
      </c>
      <c r="F55" s="42"/>
      <c r="G55" s="42"/>
      <c r="H55" s="42"/>
      <c r="I55" s="42"/>
      <c r="J55" s="42"/>
      <c r="K55" s="42"/>
    </row>
    <row r="56" spans="1:12" ht="34.5" customHeight="1">
      <c r="A56" s="42" t="s">
        <v>82</v>
      </c>
      <c r="B56" s="42"/>
      <c r="C56" s="42"/>
      <c r="D56" s="25"/>
      <c r="E56" s="50" t="s">
        <v>83</v>
      </c>
      <c r="F56" s="50"/>
      <c r="G56" s="50"/>
      <c r="H56" s="50"/>
      <c r="I56" s="50"/>
      <c r="J56" s="50"/>
      <c r="K56" s="50"/>
    </row>
    <row r="57" spans="1:12" ht="44.25" customHeight="1">
      <c r="A57" s="42" t="s">
        <v>84</v>
      </c>
      <c r="B57" s="42"/>
      <c r="C57" s="42"/>
      <c r="D57" s="25"/>
      <c r="E57" s="43" t="s">
        <v>95</v>
      </c>
      <c r="F57" s="44"/>
      <c r="G57" s="44"/>
      <c r="H57" s="44"/>
      <c r="I57" s="44"/>
      <c r="J57" s="44"/>
      <c r="K57" s="44"/>
    </row>
    <row r="58" spans="1:12">
      <c r="A58" s="45" t="s">
        <v>85</v>
      </c>
      <c r="B58" s="46"/>
      <c r="C58" s="47"/>
      <c r="D58" s="26"/>
      <c r="E58" s="42" t="s">
        <v>86</v>
      </c>
      <c r="F58" s="42"/>
      <c r="G58" s="42"/>
      <c r="H58" s="42"/>
      <c r="I58" s="42"/>
      <c r="J58" s="42"/>
      <c r="K58" s="42"/>
    </row>
    <row r="59" spans="1:12">
      <c r="A59" s="45" t="s">
        <v>87</v>
      </c>
      <c r="B59" s="46"/>
      <c r="C59" s="47"/>
      <c r="D59" s="26"/>
      <c r="E59" s="42" t="s">
        <v>94</v>
      </c>
      <c r="F59" s="42"/>
      <c r="G59" s="42"/>
      <c r="H59" s="42"/>
      <c r="I59" s="42"/>
      <c r="J59" s="42"/>
      <c r="K59" s="42"/>
    </row>
    <row r="60" spans="1:12">
      <c r="A60" s="42" t="s">
        <v>88</v>
      </c>
      <c r="B60" s="42"/>
      <c r="C60" s="42"/>
      <c r="D60" s="25"/>
      <c r="E60" s="42" t="s">
        <v>89</v>
      </c>
      <c r="F60" s="42"/>
      <c r="G60" s="42"/>
      <c r="H60" s="42"/>
      <c r="I60" s="42"/>
      <c r="J60" s="42"/>
      <c r="K60" s="42"/>
    </row>
    <row r="61" spans="1:12">
      <c r="A61" s="42" t="s">
        <v>90</v>
      </c>
      <c r="B61" s="42"/>
      <c r="C61" s="42"/>
      <c r="D61" s="25"/>
      <c r="E61" s="42" t="s">
        <v>91</v>
      </c>
      <c r="F61" s="42"/>
      <c r="G61" s="42"/>
      <c r="H61" s="42"/>
      <c r="I61" s="42"/>
      <c r="J61" s="42"/>
      <c r="K61" s="42"/>
    </row>
    <row r="62" spans="1:12">
      <c r="A62" s="42" t="s">
        <v>92</v>
      </c>
      <c r="B62" s="42"/>
      <c r="C62" s="42"/>
      <c r="D62" s="25"/>
      <c r="E62" s="42" t="s">
        <v>93</v>
      </c>
      <c r="F62" s="42"/>
      <c r="G62" s="42"/>
      <c r="H62" s="42"/>
      <c r="I62" s="42"/>
      <c r="J62" s="42"/>
      <c r="K62" s="42"/>
    </row>
    <row r="63" spans="1:12">
      <c r="A63" s="16"/>
      <c r="B63" s="16"/>
      <c r="C63" s="16"/>
      <c r="D63" s="16"/>
      <c r="E63" s="16"/>
      <c r="F63" s="16"/>
      <c r="G63" s="16"/>
      <c r="H63" s="16"/>
      <c r="I63" s="7"/>
      <c r="J63" s="7"/>
      <c r="K63" s="7"/>
    </row>
  </sheetData>
  <mergeCells count="31">
    <mergeCell ref="L4:L5"/>
    <mergeCell ref="A60:C60"/>
    <mergeCell ref="E60:K60"/>
    <mergeCell ref="A61:C61"/>
    <mergeCell ref="E61:K61"/>
    <mergeCell ref="A53:K53"/>
    <mergeCell ref="A54:K54"/>
    <mergeCell ref="A55:C55"/>
    <mergeCell ref="E55:K55"/>
    <mergeCell ref="A56:C56"/>
    <mergeCell ref="E56:K56"/>
    <mergeCell ref="G4:G5"/>
    <mergeCell ref="A62:C62"/>
    <mergeCell ref="E62:K62"/>
    <mergeCell ref="A57:C57"/>
    <mergeCell ref="E57:K57"/>
    <mergeCell ref="A58:C58"/>
    <mergeCell ref="E58:K58"/>
    <mergeCell ref="A59:C59"/>
    <mergeCell ref="E59:K59"/>
    <mergeCell ref="A2:K2"/>
    <mergeCell ref="A4:A5"/>
    <mergeCell ref="E4:E5"/>
    <mergeCell ref="F4:F5"/>
    <mergeCell ref="I4:I5"/>
    <mergeCell ref="H4:H5"/>
    <mergeCell ref="B4:B5"/>
    <mergeCell ref="C4:C5"/>
    <mergeCell ref="K4:K5"/>
    <mergeCell ref="J4:J5"/>
    <mergeCell ref="D4:D5"/>
  </mergeCells>
  <pageMargins left="0.23622047244094491" right="0.23622047244094491" top="0.35433070866141736" bottom="0.55118110236220474" header="0.31496062992125984" footer="0.31496062992125984"/>
  <pageSetup paperSize="9" scale="70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17" t="s">
        <v>8</v>
      </c>
      <c r="B5" t="e">
        <f>XLR_ERRNAME</f>
        <v>#NAME?</v>
      </c>
    </row>
    <row r="6" spans="1:14">
      <c r="A6" t="s">
        <v>9</v>
      </c>
      <c r="B6">
        <v>12186</v>
      </c>
      <c r="C6" s="18" t="s">
        <v>10</v>
      </c>
      <c r="D6">
        <v>7415</v>
      </c>
      <c r="E6" s="18" t="s">
        <v>11</v>
      </c>
      <c r="F6" s="18" t="s">
        <v>12</v>
      </c>
      <c r="G6" s="18" t="s">
        <v>13</v>
      </c>
      <c r="H6" s="18" t="s">
        <v>13</v>
      </c>
      <c r="I6" s="18" t="s">
        <v>13</v>
      </c>
      <c r="J6" s="18" t="s">
        <v>11</v>
      </c>
      <c r="K6" s="18" t="s">
        <v>14</v>
      </c>
      <c r="L6" s="18" t="s">
        <v>15</v>
      </c>
      <c r="M6" s="18" t="s">
        <v>13</v>
      </c>
      <c r="N6" s="18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Асадуллин Венер Галисултанович</dc:creator>
  <cp:lastModifiedBy>Фаррахова Эльвера Римовна</cp:lastModifiedBy>
  <cp:lastPrinted>2016-06-27T11:34:33Z</cp:lastPrinted>
  <dcterms:created xsi:type="dcterms:W3CDTF">2013-12-19T08:11:42Z</dcterms:created>
  <dcterms:modified xsi:type="dcterms:W3CDTF">2016-06-27T11:55:32Z</dcterms:modified>
</cp:coreProperties>
</file>